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201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<sst xmlns="http://schemas.openxmlformats.org/spreadsheetml/2006/main" count="10" uniqueCount="8">
  <si>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GDP</t>
  </si>
  <si>
    <t>EPS</t>
  </si>
  <si>
    <t>DPS</t>
  </si>
  <si>
    <t>Average</t>
  </si>
  <si>
    <t>Median</t>
  </si>
  <si>
    <t>GDPA</t>
  </si>
  <si>
    <t>Growth rates</t>
  </si>
  <si>
    <t>Ln(values)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</si>
</sst>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00000000000"/>
    <numFmt numFmtId="175" formatCode="0.000%"/>
  </numFmts>
  <fonts count="3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entury Schoolbook"/>
      <family val="0"/>
    </font>
    <font>
      <u val="single"/>
      <sz val="10"/>
      <color indexed="36"/>
      <name val="Century Schoolbook"/>
      <family val="0"/>
    </font>
    <font>
      <u val="single"/>
      <sz val="10"/>
      <color indexed="12"/>
      <name val="Century School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9" fillId="0" borderId="0" xfId="57">
      <alignment/>
      <protection/>
    </xf>
    <xf numFmtId="172" fontId="0" fillId="0" borderId="0" xfId="58" applyNumberFormat="1" applyFont="1" applyFill="1" applyBorder="1" applyAlignment="1" applyProtection="1">
      <alignment/>
      <protection/>
    </xf>
    <xf numFmtId="0" fontId="19" fillId="0" borderId="0" xfId="57" applyFill="1" applyAlignment="1">
      <alignment horizontal="left"/>
      <protection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p50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5" max="5" width="11.28125" style="0" customWidth="1"/>
    <col min="10" max="10" width="9.140625" style="0" customWidth="1"/>
  </cols>
  <sheetData>
    <row r="4" spans="1:11" ht="12.75">
      <c r="A4" s="1"/>
      <c r="B4" s="1"/>
      <c r="C4" s="1" t="s">
        <v>1</v>
      </c>
      <c r="D4" s="1" t="s">
        <v>2</v>
      </c>
      <c r="E4" t="s">
        <v>5</v>
      </c>
      <c r="G4" s="3" t="s">
        <v>6</v>
      </c>
      <c r="K4" s="4" t="s">
        <v>7</v>
      </c>
    </row>
    <row r="5" spans="1:12" ht="12.75">
      <c r="A5" s="1">
        <v>1967</v>
      </c>
      <c r="B5" s="1"/>
      <c r="C5" s="1">
        <v>5.33</v>
      </c>
      <c r="D5" s="1">
        <v>2.92</v>
      </c>
      <c r="E5" s="2">
        <v>940.651</v>
      </c>
      <c r="F5" t="s">
        <v>0</v>
      </c>
      <c r="G5" t="s">
        <v>1</v>
      </c>
      <c r="H5" t="s">
        <v>2</v>
      </c>
      <c r="I5">
        <v>1</v>
      </c>
      <c r="J5" s="5">
        <f>+LN(E5/$E$5)</f>
        <v>0</v>
      </c>
      <c r="K5" s="5">
        <f>+LN(C5/$C$5)</f>
        <v>0</v>
      </c>
      <c r="L5" s="5">
        <f>+LN(D5/$D$5)</f>
        <v>0</v>
      </c>
    </row>
    <row r="6" spans="1:12" ht="12.75">
      <c r="A6" s="1">
        <v>1968</v>
      </c>
      <c r="B6" s="1"/>
      <c r="C6" s="1">
        <v>5.76</v>
      </c>
      <c r="D6" s="1">
        <v>3.07</v>
      </c>
      <c r="E6" s="2">
        <v>1017.615</v>
      </c>
      <c r="F6" s="5">
        <f>+(E6/E5)-1</f>
        <v>0.08181993109027696</v>
      </c>
      <c r="G6" s="5">
        <f>+(C6/C5)-1</f>
        <v>0.08067542213883683</v>
      </c>
      <c r="H6" s="5">
        <f>+(D6/D5)-1</f>
        <v>0.0513698630136985</v>
      </c>
      <c r="I6">
        <v>2</v>
      </c>
      <c r="J6" s="5">
        <f>+LN(E6/$E$5)</f>
        <v>0.07864474429201146</v>
      </c>
      <c r="K6" s="5">
        <f aca="true" t="shared" si="0" ref="K6:K55">+LN(C6/$C$5)</f>
        <v>0.07758623653004675</v>
      </c>
      <c r="L6" s="5">
        <f aca="true" t="shared" si="1" ref="L6:L55">+LN(D6/$D$5)</f>
        <v>0.050093945318915284</v>
      </c>
    </row>
    <row r="7" spans="1:12" ht="12.75">
      <c r="A7" s="1">
        <v>1969</v>
      </c>
      <c r="B7" s="1"/>
      <c r="C7" s="1">
        <v>5.78</v>
      </c>
      <c r="D7" s="1">
        <v>3.16</v>
      </c>
      <c r="E7" s="2">
        <v>1073.303</v>
      </c>
      <c r="F7" s="5">
        <f aca="true" t="shared" si="2" ref="F7:F54">+(E7/E6)-1</f>
        <v>0.05472403610402776</v>
      </c>
      <c r="G7" s="5">
        <f aca="true" t="shared" si="3" ref="G7:G55">+(C7/C6)-1</f>
        <v>0.003472222222222321</v>
      </c>
      <c r="H7" s="5">
        <f aca="true" t="shared" si="4" ref="H7:H55">+(D7/D6)-1</f>
        <v>0.02931596091205213</v>
      </c>
      <c r="I7">
        <v>3</v>
      </c>
      <c r="J7" s="5">
        <f>+LN(E7/$E$5)</f>
        <v>0.13192389985019023</v>
      </c>
      <c r="K7" s="5">
        <f t="shared" si="0"/>
        <v>0.08105244450653287</v>
      </c>
      <c r="L7" s="5">
        <f t="shared" si="1"/>
        <v>0.07898841131863046</v>
      </c>
    </row>
    <row r="8" spans="1:12" ht="12.75">
      <c r="A8" s="1">
        <v>1970</v>
      </c>
      <c r="B8" s="1"/>
      <c r="C8" s="1">
        <v>5.13</v>
      </c>
      <c r="D8" s="1">
        <v>3.14</v>
      </c>
      <c r="E8" s="2">
        <v>1164.85</v>
      </c>
      <c r="F8" s="5">
        <f t="shared" si="2"/>
        <v>0.0852946465257245</v>
      </c>
      <c r="G8" s="5">
        <f t="shared" si="3"/>
        <v>-0.11245674740484435</v>
      </c>
      <c r="H8" s="5">
        <f t="shared" si="4"/>
        <v>-0.006329113924050667</v>
      </c>
      <c r="I8">
        <v>4</v>
      </c>
      <c r="J8" s="5">
        <f>+LN(E8/$E$5)</f>
        <v>0.2137754135940674</v>
      </c>
      <c r="K8" s="5">
        <f t="shared" si="0"/>
        <v>-0.038245578995075066</v>
      </c>
      <c r="L8" s="5">
        <f t="shared" si="1"/>
        <v>0.0726391836399717</v>
      </c>
    </row>
    <row r="9" spans="1:12" ht="12.75">
      <c r="A9" s="1">
        <v>1971</v>
      </c>
      <c r="B9" s="1"/>
      <c r="C9" s="1">
        <v>5.7</v>
      </c>
      <c r="D9" s="1">
        <v>3.07</v>
      </c>
      <c r="E9" s="2">
        <v>1279.11</v>
      </c>
      <c r="F9" s="5">
        <f t="shared" si="2"/>
        <v>0.09808988281753006</v>
      </c>
      <c r="G9" s="5">
        <f t="shared" si="3"/>
        <v>0.11111111111111116</v>
      </c>
      <c r="H9" s="5">
        <f t="shared" si="4"/>
        <v>-0.022292993630573354</v>
      </c>
      <c r="I9">
        <v>5</v>
      </c>
      <c r="J9" s="5">
        <f>+LN(E9/$E$5)</f>
        <v>0.3073476138205732</v>
      </c>
      <c r="K9" s="5">
        <f t="shared" si="0"/>
        <v>0.06711493666275126</v>
      </c>
      <c r="L9" s="5">
        <f t="shared" si="1"/>
        <v>0.050093945318915284</v>
      </c>
    </row>
    <row r="10" spans="1:12" ht="12.75">
      <c r="A10" s="1">
        <v>1972</v>
      </c>
      <c r="B10" s="1"/>
      <c r="C10" s="1">
        <v>6.42</v>
      </c>
      <c r="D10" s="1">
        <v>3.15</v>
      </c>
      <c r="E10" s="2">
        <v>1425.376</v>
      </c>
      <c r="F10" s="5">
        <f t="shared" si="2"/>
        <v>0.11434982136016458</v>
      </c>
      <c r="G10" s="5">
        <f t="shared" si="3"/>
        <v>0.12631578947368416</v>
      </c>
      <c r="H10" s="5">
        <f t="shared" si="4"/>
        <v>0.026058631921824116</v>
      </c>
      <c r="I10">
        <v>6</v>
      </c>
      <c r="J10" s="5">
        <f>+LN(E10/$E$5)</f>
        <v>0.41561872879579576</v>
      </c>
      <c r="K10" s="5">
        <f t="shared" si="0"/>
        <v>0.18606687952411663</v>
      </c>
      <c r="L10" s="5">
        <f t="shared" si="1"/>
        <v>0.0758188365573513</v>
      </c>
    </row>
    <row r="11" spans="1:12" ht="12.75">
      <c r="A11" s="1">
        <v>1973</v>
      </c>
      <c r="B11" s="1"/>
      <c r="C11" s="1">
        <v>8.16</v>
      </c>
      <c r="D11" s="1">
        <v>3.38</v>
      </c>
      <c r="E11" s="2">
        <v>1545.243</v>
      </c>
      <c r="F11" s="5">
        <f t="shared" si="2"/>
        <v>0.0840950037042858</v>
      </c>
      <c r="G11" s="5">
        <f t="shared" si="3"/>
        <v>0.2710280373831777</v>
      </c>
      <c r="H11" s="5">
        <f t="shared" si="4"/>
        <v>0.07301587301587298</v>
      </c>
      <c r="I11">
        <v>7</v>
      </c>
      <c r="J11" s="5">
        <f>+LN(E11/$E$5)</f>
        <v>0.4963642697665541</v>
      </c>
      <c r="K11" s="5">
        <f t="shared" si="0"/>
        <v>0.4258929307982625</v>
      </c>
      <c r="L11" s="5">
        <f t="shared" si="1"/>
        <v>0.146292093214737</v>
      </c>
    </row>
    <row r="12" spans="1:12" ht="12.75">
      <c r="A12" s="1">
        <v>1974</v>
      </c>
      <c r="B12" s="1"/>
      <c r="C12" s="1">
        <v>8.89</v>
      </c>
      <c r="D12" s="1">
        <v>3.6</v>
      </c>
      <c r="E12" s="2">
        <v>1684.904</v>
      </c>
      <c r="F12" s="5">
        <f t="shared" si="2"/>
        <v>0.09038125395164398</v>
      </c>
      <c r="G12" s="5">
        <f t="shared" si="3"/>
        <v>0.08946078431372562</v>
      </c>
      <c r="H12" s="5">
        <f t="shared" si="4"/>
        <v>0.06508875739644981</v>
      </c>
      <c r="I12">
        <v>8</v>
      </c>
      <c r="J12" s="5">
        <f>+LN(E12/$E$5)</f>
        <v>0.5828916791184109</v>
      </c>
      <c r="K12" s="5">
        <f t="shared" si="0"/>
        <v>0.5115758113480602</v>
      </c>
      <c r="L12" s="5">
        <f t="shared" si="1"/>
        <v>0.20935022918187396</v>
      </c>
    </row>
    <row r="13" spans="1:12" ht="12.75">
      <c r="A13" s="1">
        <v>1975</v>
      </c>
      <c r="B13" s="1"/>
      <c r="C13" s="1">
        <v>7.96</v>
      </c>
      <c r="D13" s="1">
        <v>3.68</v>
      </c>
      <c r="E13" s="2">
        <v>1873.412</v>
      </c>
      <c r="F13" s="5">
        <f t="shared" si="2"/>
        <v>0.1118805581801694</v>
      </c>
      <c r="G13" s="5">
        <f t="shared" si="3"/>
        <v>-0.10461192350956139</v>
      </c>
      <c r="H13" s="5">
        <f t="shared" si="4"/>
        <v>0.022222222222222143</v>
      </c>
      <c r="I13">
        <v>9</v>
      </c>
      <c r="J13" s="5">
        <f>+LN(E13/$E$5)</f>
        <v>0.68894445746927</v>
      </c>
      <c r="K13" s="5">
        <f t="shared" si="0"/>
        <v>0.4010777616785384</v>
      </c>
      <c r="L13" s="5">
        <f t="shared" si="1"/>
        <v>0.2313291359006493</v>
      </c>
    </row>
    <row r="14" spans="1:12" ht="12.75">
      <c r="A14" s="1">
        <v>1976</v>
      </c>
      <c r="B14" s="1"/>
      <c r="C14" s="1">
        <v>9.91</v>
      </c>
      <c r="D14" s="1">
        <v>4.05</v>
      </c>
      <c r="E14" s="2">
        <v>2081.826</v>
      </c>
      <c r="F14" s="5">
        <f t="shared" si="2"/>
        <v>0.11124835327199789</v>
      </c>
      <c r="G14" s="5">
        <f t="shared" si="3"/>
        <v>0.24497487437185939</v>
      </c>
      <c r="H14" s="5">
        <f t="shared" si="4"/>
        <v>0.1005434782608694</v>
      </c>
      <c r="I14">
        <v>10</v>
      </c>
      <c r="J14" s="5">
        <f>+LN(E14/$E$5)</f>
        <v>0.794428483444181</v>
      </c>
      <c r="K14" s="5">
        <f t="shared" si="0"/>
        <v>0.6201931101641435</v>
      </c>
      <c r="L14" s="5">
        <f t="shared" si="1"/>
        <v>0.32713326483825733</v>
      </c>
    </row>
    <row r="15" spans="1:12" ht="12.75">
      <c r="A15" s="1">
        <v>1977</v>
      </c>
      <c r="B15" s="1"/>
      <c r="C15" s="1">
        <v>10.89</v>
      </c>
      <c r="D15" s="1">
        <v>4.67</v>
      </c>
      <c r="E15" s="2">
        <v>2351.599</v>
      </c>
      <c r="F15" s="5">
        <f t="shared" si="2"/>
        <v>0.12958479719246485</v>
      </c>
      <c r="G15" s="5">
        <f t="shared" si="3"/>
        <v>0.09889001009081744</v>
      </c>
      <c r="H15" s="5">
        <f t="shared" si="4"/>
        <v>0.15308641975308634</v>
      </c>
      <c r="I15">
        <v>11</v>
      </c>
      <c r="J15" s="5">
        <f>+LN(E15/$E$5)</f>
        <v>0.9162786125343785</v>
      </c>
      <c r="K15" s="5">
        <f t="shared" si="0"/>
        <v>0.714493698767116</v>
      </c>
      <c r="L15" s="5">
        <f t="shared" si="1"/>
        <v>0.4695754554006156</v>
      </c>
    </row>
    <row r="16" spans="1:12" ht="12.75">
      <c r="A16" s="1">
        <v>1978</v>
      </c>
      <c r="B16" s="1"/>
      <c r="C16" s="1">
        <v>12.33</v>
      </c>
      <c r="D16" s="1">
        <v>5.07</v>
      </c>
      <c r="E16" s="2">
        <v>2627.334</v>
      </c>
      <c r="F16" s="5">
        <f t="shared" si="2"/>
        <v>0.11725425976112414</v>
      </c>
      <c r="G16" s="5">
        <f t="shared" si="3"/>
        <v>0.1322314049586777</v>
      </c>
      <c r="H16" s="5">
        <f t="shared" si="4"/>
        <v>0.08565310492505351</v>
      </c>
      <c r="I16">
        <v>12</v>
      </c>
      <c r="J16" s="5">
        <f>+LN(E16/$E$5)</f>
        <v>1.027152734078269</v>
      </c>
      <c r="K16" s="5">
        <f t="shared" si="0"/>
        <v>0.8386840789984998</v>
      </c>
      <c r="L16" s="5">
        <f t="shared" si="1"/>
        <v>0.5517572013229015</v>
      </c>
    </row>
    <row r="17" spans="1:12" ht="12.75">
      <c r="A17" s="1">
        <v>1979</v>
      </c>
      <c r="B17" s="1"/>
      <c r="C17" s="1">
        <v>14.86</v>
      </c>
      <c r="D17" s="1">
        <v>5.65</v>
      </c>
      <c r="E17" s="2">
        <v>2857.307</v>
      </c>
      <c r="F17" s="5">
        <f t="shared" si="2"/>
        <v>0.08753093439966131</v>
      </c>
      <c r="G17" s="5">
        <f t="shared" si="3"/>
        <v>0.20519059205190593</v>
      </c>
      <c r="H17" s="5">
        <f t="shared" si="4"/>
        <v>0.1143984220907297</v>
      </c>
      <c r="I17">
        <v>13</v>
      </c>
      <c r="J17" s="5">
        <f>+LN(E17/$E$5)</f>
        <v>1.1110626630793836</v>
      </c>
      <c r="K17" s="5">
        <f t="shared" si="0"/>
        <v>1.0253218011118599</v>
      </c>
      <c r="L17" s="5">
        <f t="shared" si="1"/>
        <v>0.6600719288781592</v>
      </c>
    </row>
    <row r="18" spans="1:12" ht="12.75">
      <c r="A18" s="1">
        <v>1980</v>
      </c>
      <c r="B18" s="1"/>
      <c r="C18" s="1">
        <v>14.82</v>
      </c>
      <c r="D18" s="1">
        <v>6.16</v>
      </c>
      <c r="E18" s="2">
        <v>3207.042</v>
      </c>
      <c r="F18" s="5">
        <f t="shared" si="2"/>
        <v>0.1224002181074697</v>
      </c>
      <c r="G18" s="5">
        <f t="shared" si="3"/>
        <v>-0.0026917900403767847</v>
      </c>
      <c r="H18" s="5">
        <f t="shared" si="4"/>
        <v>0.09026548672566359</v>
      </c>
      <c r="I18">
        <v>14</v>
      </c>
      <c r="J18" s="5">
        <f>+LN(E18/$E$5)</f>
        <v>1.226532107207886</v>
      </c>
      <c r="K18" s="5">
        <f t="shared" si="0"/>
        <v>1.0226263816901875</v>
      </c>
      <c r="L18" s="5">
        <f t="shared" si="1"/>
        <v>0.746493161265238</v>
      </c>
    </row>
    <row r="19" spans="1:12" ht="12.75">
      <c r="A19" s="1">
        <v>1981</v>
      </c>
      <c r="B19" s="1"/>
      <c r="C19" s="1">
        <v>15.36</v>
      </c>
      <c r="D19" s="1">
        <v>6.63</v>
      </c>
      <c r="E19" s="2">
        <v>3343.789</v>
      </c>
      <c r="F19" s="5">
        <f t="shared" si="2"/>
        <v>0.04263960372205933</v>
      </c>
      <c r="G19" s="5">
        <f t="shared" si="3"/>
        <v>0.036437246963562764</v>
      </c>
      <c r="H19" s="5">
        <f t="shared" si="4"/>
        <v>0.07629870129870131</v>
      </c>
      <c r="I19">
        <v>15</v>
      </c>
      <c r="J19" s="5">
        <f>+LN(E19/$E$5)</f>
        <v>1.2682876853764569</v>
      </c>
      <c r="K19" s="5">
        <f t="shared" si="0"/>
        <v>1.058415489541773</v>
      </c>
      <c r="L19" s="5">
        <f t="shared" si="1"/>
        <v>0.8200211879175807</v>
      </c>
    </row>
    <row r="20" spans="1:12" ht="12.75">
      <c r="A20" s="1">
        <v>1982</v>
      </c>
      <c r="B20" s="1"/>
      <c r="C20" s="1">
        <v>12.64</v>
      </c>
      <c r="D20" s="1">
        <v>6.87</v>
      </c>
      <c r="E20" s="2">
        <v>3634.038</v>
      </c>
      <c r="F20" s="5">
        <f t="shared" si="2"/>
        <v>0.08680242682776917</v>
      </c>
      <c r="G20" s="5">
        <f t="shared" si="3"/>
        <v>-0.17708333333333326</v>
      </c>
      <c r="H20" s="5">
        <f t="shared" si="4"/>
        <v>0.03619909502262453</v>
      </c>
      <c r="I20">
        <v>16</v>
      </c>
      <c r="J20" s="5">
        <f>+LN(E20/$E$5)</f>
        <v>1.3515275169471195</v>
      </c>
      <c r="K20" s="5">
        <f t="shared" si="0"/>
        <v>0.8635151505409583</v>
      </c>
      <c r="L20" s="5">
        <f t="shared" si="1"/>
        <v>0.8555804899540677</v>
      </c>
    </row>
    <row r="21" spans="1:12" ht="12.75">
      <c r="A21" s="1">
        <v>1983</v>
      </c>
      <c r="B21" s="1"/>
      <c r="C21" s="1">
        <v>14.03</v>
      </c>
      <c r="D21" s="1">
        <v>6.99</v>
      </c>
      <c r="E21" s="2">
        <v>4037.613</v>
      </c>
      <c r="F21" s="5">
        <f t="shared" si="2"/>
        <v>0.1110541496814288</v>
      </c>
      <c r="G21" s="5">
        <f t="shared" si="3"/>
        <v>0.10996835443037956</v>
      </c>
      <c r="H21" s="5">
        <f t="shared" si="4"/>
        <v>0.017467248908296984</v>
      </c>
      <c r="I21">
        <v>17</v>
      </c>
      <c r="J21" s="5">
        <f>+LN(E21/$E$5)</f>
        <v>1.456836766004122</v>
      </c>
      <c r="K21" s="5">
        <f t="shared" si="0"/>
        <v>0.9678466559366163</v>
      </c>
      <c r="L21" s="5">
        <f t="shared" si="1"/>
        <v>0.8728969399655286</v>
      </c>
    </row>
    <row r="22" spans="1:12" ht="12.75">
      <c r="A22" s="1">
        <v>1984</v>
      </c>
      <c r="B22" s="1"/>
      <c r="C22" s="1">
        <v>16.64</v>
      </c>
      <c r="D22" s="1">
        <v>7.53</v>
      </c>
      <c r="E22" s="2">
        <v>4338.979</v>
      </c>
      <c r="F22" s="5">
        <f t="shared" si="2"/>
        <v>0.07463964476040674</v>
      </c>
      <c r="G22" s="5">
        <f t="shared" si="3"/>
        <v>0.18602993585174632</v>
      </c>
      <c r="H22" s="5">
        <f t="shared" si="4"/>
        <v>0.07725321888412018</v>
      </c>
      <c r="I22">
        <v>18</v>
      </c>
      <c r="J22" s="5">
        <f>+LN(E22/$E$5)</f>
        <v>1.5288221572105514</v>
      </c>
      <c r="K22" s="5">
        <f t="shared" si="0"/>
        <v>1.1384581972153094</v>
      </c>
      <c r="L22" s="5">
        <f t="shared" si="1"/>
        <v>0.9473114255316119</v>
      </c>
    </row>
    <row r="23" spans="1:12" ht="12.75">
      <c r="A23" s="1">
        <v>1985</v>
      </c>
      <c r="B23" s="1"/>
      <c r="C23" s="1">
        <v>14.61</v>
      </c>
      <c r="D23" s="1">
        <v>7.9</v>
      </c>
      <c r="E23" s="2">
        <v>4579.631</v>
      </c>
      <c r="F23" s="5">
        <f t="shared" si="2"/>
        <v>0.055462817404739795</v>
      </c>
      <c r="G23" s="5">
        <f t="shared" si="3"/>
        <v>-0.1219951923076924</v>
      </c>
      <c r="H23" s="5">
        <f t="shared" si="4"/>
        <v>0.049136786188578974</v>
      </c>
      <c r="I23">
        <v>19</v>
      </c>
      <c r="J23" s="5">
        <f>+LN(E23/$E$5)</f>
        <v>1.5828015174256478</v>
      </c>
      <c r="K23" s="5">
        <f t="shared" si="0"/>
        <v>1.008354987584855</v>
      </c>
      <c r="L23" s="5">
        <f t="shared" si="1"/>
        <v>0.9952791431927855</v>
      </c>
    </row>
    <row r="24" spans="1:12" ht="12.75">
      <c r="A24" s="1">
        <v>1986</v>
      </c>
      <c r="B24" s="1"/>
      <c r="C24" s="1">
        <v>14.48</v>
      </c>
      <c r="D24" s="1">
        <v>8.28</v>
      </c>
      <c r="E24" s="2">
        <v>4855.215</v>
      </c>
      <c r="F24" s="5">
        <f t="shared" si="2"/>
        <v>0.06017602728254734</v>
      </c>
      <c r="G24" s="5">
        <f t="shared" si="3"/>
        <v>-0.00889801505817922</v>
      </c>
      <c r="H24" s="5">
        <f t="shared" si="4"/>
        <v>0.04810126582278462</v>
      </c>
      <c r="I24">
        <v>20</v>
      </c>
      <c r="J24" s="5">
        <f>+LN(E24/$E$5)</f>
        <v>1.6412364752367126</v>
      </c>
      <c r="K24" s="5">
        <f t="shared" si="0"/>
        <v>0.9994171487798172</v>
      </c>
      <c r="L24" s="5">
        <f t="shared" si="1"/>
        <v>1.0422593521169778</v>
      </c>
    </row>
    <row r="25" spans="1:12" ht="12.75">
      <c r="A25" s="1">
        <v>1987</v>
      </c>
      <c r="B25" s="1"/>
      <c r="C25" s="1">
        <v>17.5</v>
      </c>
      <c r="D25" s="1">
        <v>8.81</v>
      </c>
      <c r="E25" s="2">
        <v>5236.438</v>
      </c>
      <c r="F25" s="5">
        <f t="shared" si="2"/>
        <v>0.07851825305367521</v>
      </c>
      <c r="G25" s="5">
        <f t="shared" si="3"/>
        <v>0.20856353591160226</v>
      </c>
      <c r="H25" s="5">
        <f t="shared" si="4"/>
        <v>0.06400966183574885</v>
      </c>
      <c r="I25">
        <v>21</v>
      </c>
      <c r="J25" s="5">
        <f>+LN(E25/$E$5)</f>
        <v>1.7168245864224192</v>
      </c>
      <c r="K25" s="5">
        <f t="shared" si="0"/>
        <v>1.1888496427517152</v>
      </c>
      <c r="L25" s="5">
        <f t="shared" si="1"/>
        <v>1.104303823667898</v>
      </c>
    </row>
    <row r="26" spans="1:12" ht="12.75">
      <c r="A26" s="1">
        <v>1988</v>
      </c>
      <c r="B26" s="1"/>
      <c r="C26" s="1">
        <v>23.75</v>
      </c>
      <c r="D26" s="1">
        <v>9.73</v>
      </c>
      <c r="E26" s="2">
        <v>5641.58</v>
      </c>
      <c r="F26" s="5">
        <f t="shared" si="2"/>
        <v>0.07736976929737338</v>
      </c>
      <c r="G26" s="5">
        <f t="shared" si="3"/>
        <v>0.3571428571428572</v>
      </c>
      <c r="H26" s="5">
        <f t="shared" si="4"/>
        <v>0.10442678774120306</v>
      </c>
      <c r="I26">
        <v>22</v>
      </c>
      <c r="J26" s="5">
        <f>+LN(E26/$E$5)</f>
        <v>1.7913472583524337</v>
      </c>
      <c r="K26" s="5">
        <f t="shared" si="0"/>
        <v>1.494231292302897</v>
      </c>
      <c r="L26" s="5">
        <f t="shared" si="1"/>
        <v>1.2036302799177234</v>
      </c>
    </row>
    <row r="27" spans="1:12" ht="12.75">
      <c r="A27" s="1">
        <v>1989</v>
      </c>
      <c r="B27" s="1"/>
      <c r="C27" s="1">
        <v>22.87</v>
      </c>
      <c r="D27" s="1">
        <v>11.05</v>
      </c>
      <c r="E27" s="2">
        <v>5963.144</v>
      </c>
      <c r="F27" s="5">
        <f t="shared" si="2"/>
        <v>0.05699892583283406</v>
      </c>
      <c r="G27" s="5">
        <f t="shared" si="3"/>
        <v>-0.03705263157894734</v>
      </c>
      <c r="H27" s="5">
        <f t="shared" si="4"/>
        <v>0.1356628982528263</v>
      </c>
      <c r="I27">
        <v>23</v>
      </c>
      <c r="J27" s="5">
        <f>+LN(E27/$E$5)</f>
        <v>1.8467809489986122</v>
      </c>
      <c r="K27" s="5">
        <f t="shared" si="0"/>
        <v>1.4564747698569367</v>
      </c>
      <c r="L27" s="5">
        <f t="shared" si="1"/>
        <v>1.3308468116835714</v>
      </c>
    </row>
    <row r="28" spans="1:12" ht="12.75">
      <c r="A28" s="1">
        <v>1990</v>
      </c>
      <c r="B28" s="1"/>
      <c r="C28" s="1">
        <v>21.73</v>
      </c>
      <c r="D28" s="1">
        <v>12.09</v>
      </c>
      <c r="E28" s="2">
        <v>6158.129</v>
      </c>
      <c r="F28" s="5">
        <f t="shared" si="2"/>
        <v>0.032698355095902354</v>
      </c>
      <c r="G28" s="5">
        <f t="shared" si="3"/>
        <v>-0.04984696108439002</v>
      </c>
      <c r="H28" s="5">
        <f t="shared" si="4"/>
        <v>0.09411764705882342</v>
      </c>
      <c r="I28">
        <v>24</v>
      </c>
      <c r="J28" s="5">
        <f>+LN(E28/$E$5)</f>
        <v>1.878956087873646</v>
      </c>
      <c r="K28" s="5">
        <f t="shared" si="0"/>
        <v>1.405342556090585</v>
      </c>
      <c r="L28" s="5">
        <f t="shared" si="1"/>
        <v>1.420795048346511</v>
      </c>
    </row>
    <row r="29" spans="1:12" ht="12.75">
      <c r="A29" s="1">
        <v>1991</v>
      </c>
      <c r="B29" s="1"/>
      <c r="C29" s="1">
        <v>16.29</v>
      </c>
      <c r="D29" s="1">
        <v>12.2</v>
      </c>
      <c r="E29" s="2">
        <v>6520.327</v>
      </c>
      <c r="F29" s="5">
        <f t="shared" si="2"/>
        <v>0.05881624110180228</v>
      </c>
      <c r="G29" s="5">
        <f t="shared" si="3"/>
        <v>-0.25034514496088367</v>
      </c>
      <c r="H29" s="5">
        <f t="shared" si="4"/>
        <v>0.009098428453267138</v>
      </c>
      <c r="I29">
        <v>25</v>
      </c>
      <c r="J29" s="5">
        <f>+LN(E29/$E$5)</f>
        <v>1.9361076182860504</v>
      </c>
      <c r="K29" s="5">
        <f t="shared" si="0"/>
        <v>1.1172001844362005</v>
      </c>
      <c r="L29" s="5">
        <f t="shared" si="1"/>
        <v>1.4298523354590205</v>
      </c>
    </row>
    <row r="30" spans="1:12" ht="12.75">
      <c r="A30" s="1">
        <v>1992</v>
      </c>
      <c r="B30" s="1"/>
      <c r="C30" s="1">
        <v>18.86</v>
      </c>
      <c r="D30" s="1">
        <v>12.38</v>
      </c>
      <c r="E30" s="2">
        <v>6858.559</v>
      </c>
      <c r="F30" s="5">
        <f t="shared" si="2"/>
        <v>0.05187347198997849</v>
      </c>
      <c r="G30" s="5">
        <f t="shared" si="3"/>
        <v>0.1577655003069367</v>
      </c>
      <c r="H30" s="5">
        <f t="shared" si="4"/>
        <v>0.014754098360655776</v>
      </c>
      <c r="I30">
        <v>26</v>
      </c>
      <c r="J30" s="5">
        <f>+LN(E30/$E$5)</f>
        <v>1.9866804515943135</v>
      </c>
      <c r="K30" s="5">
        <f t="shared" si="0"/>
        <v>1.2636920390275583</v>
      </c>
      <c r="L30" s="5">
        <f t="shared" si="1"/>
        <v>1.4444986509762596</v>
      </c>
    </row>
    <row r="31" spans="1:12" ht="12.75">
      <c r="A31" s="1">
        <v>1993</v>
      </c>
      <c r="B31" s="1"/>
      <c r="C31" s="1">
        <v>21.89</v>
      </c>
      <c r="D31" s="1">
        <v>12.58</v>
      </c>
      <c r="E31" s="2">
        <v>7287.236</v>
      </c>
      <c r="F31" s="5">
        <f t="shared" si="2"/>
        <v>0.06250248776747425</v>
      </c>
      <c r="G31" s="5">
        <f t="shared" si="3"/>
        <v>0.16065747613997883</v>
      </c>
      <c r="H31" s="5">
        <f t="shared" si="4"/>
        <v>0.016155088852988664</v>
      </c>
      <c r="I31">
        <v>27</v>
      </c>
      <c r="J31" s="5">
        <f>+LN(E31/$E$5)</f>
        <v>2.0473074148362183</v>
      </c>
      <c r="K31" s="5">
        <f t="shared" si="0"/>
        <v>1.4126786733570182</v>
      </c>
      <c r="L31" s="5">
        <f t="shared" si="1"/>
        <v>1.4605246349921042</v>
      </c>
    </row>
    <row r="32" spans="1:12" ht="12.75">
      <c r="A32" s="1">
        <v>1994</v>
      </c>
      <c r="B32" s="1"/>
      <c r="C32" s="1">
        <v>30.6</v>
      </c>
      <c r="D32" s="1">
        <v>13.18</v>
      </c>
      <c r="E32" s="2">
        <v>7639.749</v>
      </c>
      <c r="F32" s="5">
        <f t="shared" si="2"/>
        <v>0.048374033721427345</v>
      </c>
      <c r="G32" s="5">
        <f t="shared" si="3"/>
        <v>0.39789858382823207</v>
      </c>
      <c r="H32" s="5">
        <f t="shared" si="4"/>
        <v>0.0476947535771064</v>
      </c>
      <c r="I32">
        <v>28</v>
      </c>
      <c r="J32" s="5">
        <f>+LN(E32/$E$5)</f>
        <v>2.094547839466497</v>
      </c>
      <c r="K32" s="5">
        <f t="shared" si="0"/>
        <v>1.747648770780582</v>
      </c>
      <c r="L32" s="5">
        <f t="shared" si="1"/>
        <v>1.5071169127941706</v>
      </c>
    </row>
    <row r="33" spans="1:12" ht="12.75">
      <c r="A33" s="1">
        <v>1995</v>
      </c>
      <c r="B33" s="1"/>
      <c r="C33" s="1">
        <v>33.96</v>
      </c>
      <c r="D33" s="1">
        <v>13.79</v>
      </c>
      <c r="E33" s="2">
        <v>8073.122</v>
      </c>
      <c r="F33" s="5">
        <f t="shared" si="2"/>
        <v>0.056726078304405014</v>
      </c>
      <c r="G33" s="5">
        <f t="shared" si="3"/>
        <v>0.1098039215686275</v>
      </c>
      <c r="H33" s="5">
        <f t="shared" si="4"/>
        <v>0.04628224582701068</v>
      </c>
      <c r="I33">
        <v>29</v>
      </c>
      <c r="J33" s="5">
        <f>+LN(E33/$E$5)</f>
        <v>2.1497233626316548</v>
      </c>
      <c r="K33" s="5">
        <f t="shared" si="0"/>
        <v>1.8518321232653934</v>
      </c>
      <c r="L33" s="5">
        <f t="shared" si="1"/>
        <v>1.55236007552502</v>
      </c>
    </row>
    <row r="34" spans="1:12" ht="12.75">
      <c r="A34" s="1">
        <v>1996</v>
      </c>
      <c r="B34" s="1"/>
      <c r="C34" s="1">
        <v>38.73</v>
      </c>
      <c r="D34" s="1">
        <v>14.9</v>
      </c>
      <c r="E34" s="2">
        <v>8577.552</v>
      </c>
      <c r="F34" s="5">
        <f t="shared" si="2"/>
        <v>0.062482643022117035</v>
      </c>
      <c r="G34" s="5">
        <f t="shared" si="3"/>
        <v>0.14045936395759706</v>
      </c>
      <c r="H34" s="5">
        <f t="shared" si="4"/>
        <v>0.08049311094996381</v>
      </c>
      <c r="I34">
        <v>30</v>
      </c>
      <c r="J34" s="5">
        <f>+LN(E34/$E$5)</f>
        <v>2.2103316483354716</v>
      </c>
      <c r="K34" s="5">
        <f t="shared" si="0"/>
        <v>1.9832632553489076</v>
      </c>
      <c r="L34" s="5">
        <f t="shared" si="1"/>
        <v>1.6297775966712231</v>
      </c>
    </row>
    <row r="35" spans="1:12" ht="12.75">
      <c r="A35" s="1">
        <v>1997</v>
      </c>
      <c r="B35" s="1"/>
      <c r="C35" s="1">
        <v>39.72</v>
      </c>
      <c r="D35" s="1">
        <v>15.49</v>
      </c>
      <c r="E35" s="2">
        <v>9062.817</v>
      </c>
      <c r="F35" s="5">
        <f t="shared" si="2"/>
        <v>0.05657383365323798</v>
      </c>
      <c r="G35" s="5">
        <f t="shared" si="3"/>
        <v>0.025561580170410547</v>
      </c>
      <c r="H35" s="5">
        <f t="shared" si="4"/>
        <v>0.039597315436241676</v>
      </c>
      <c r="I35">
        <v>31</v>
      </c>
      <c r="J35" s="5">
        <f>+LN(E35/$E$5)</f>
        <v>2.26536308911027</v>
      </c>
      <c r="K35" s="5">
        <f t="shared" si="0"/>
        <v>2.0085036009992185</v>
      </c>
      <c r="L35" s="5">
        <f t="shared" si="1"/>
        <v>1.668611038148587</v>
      </c>
    </row>
    <row r="36" spans="1:12" ht="12.75">
      <c r="A36" s="1">
        <v>1998</v>
      </c>
      <c r="B36" s="1"/>
      <c r="C36" s="1">
        <v>37.71</v>
      </c>
      <c r="D36" s="1">
        <v>16.2</v>
      </c>
      <c r="E36" s="2">
        <v>9630.663</v>
      </c>
      <c r="F36" s="5">
        <f t="shared" si="2"/>
        <v>0.0626566772781576</v>
      </c>
      <c r="G36" s="5">
        <f t="shared" si="3"/>
        <v>-0.05060422960725075</v>
      </c>
      <c r="H36" s="5">
        <f t="shared" si="4"/>
        <v>0.04583602324080038</v>
      </c>
      <c r="I36">
        <v>32</v>
      </c>
      <c r="J36" s="5">
        <f>+LN(E36/$E$5)</f>
        <v>2.326135161023083</v>
      </c>
      <c r="K36" s="5">
        <f t="shared" si="0"/>
        <v>1.9565740730925125</v>
      </c>
      <c r="L36" s="5">
        <f t="shared" si="1"/>
        <v>1.713427625958148</v>
      </c>
    </row>
    <row r="37" spans="1:12" ht="12.75">
      <c r="A37" s="1">
        <v>1999</v>
      </c>
      <c r="B37" s="1"/>
      <c r="C37" s="1">
        <v>48.17</v>
      </c>
      <c r="D37" s="1">
        <v>16.69</v>
      </c>
      <c r="E37" s="2">
        <v>10252.347</v>
      </c>
      <c r="F37" s="5">
        <f t="shared" si="2"/>
        <v>0.06455256507262264</v>
      </c>
      <c r="G37" s="5">
        <f t="shared" si="3"/>
        <v>0.27738000530363305</v>
      </c>
      <c r="H37" s="5">
        <f t="shared" si="4"/>
        <v>0.030246913580247003</v>
      </c>
      <c r="I37">
        <v>33</v>
      </c>
      <c r="J37" s="5">
        <f>+LN(E37/$E$5)</f>
        <v>2.3886897452141533</v>
      </c>
      <c r="K37" s="5">
        <f t="shared" si="0"/>
        <v>2.201385182464376</v>
      </c>
      <c r="L37" s="5">
        <f t="shared" si="1"/>
        <v>1.7432261213935536</v>
      </c>
    </row>
    <row r="38" spans="1:12" ht="12.75">
      <c r="A38" s="1">
        <v>2000</v>
      </c>
      <c r="B38" s="1"/>
      <c r="C38" s="1">
        <v>50</v>
      </c>
      <c r="D38" s="1">
        <v>16.27</v>
      </c>
      <c r="E38" s="2">
        <v>10581.822</v>
      </c>
      <c r="F38" s="5">
        <f t="shared" si="2"/>
        <v>0.03213654395427712</v>
      </c>
      <c r="G38" s="5">
        <f t="shared" si="3"/>
        <v>0.03799045048785543</v>
      </c>
      <c r="H38" s="5">
        <f t="shared" si="4"/>
        <v>-0.025164769322947977</v>
      </c>
      <c r="I38">
        <v>34</v>
      </c>
      <c r="J38" s="5">
        <f>+LN(E38/$E$5)</f>
        <v>2.420320713554538</v>
      </c>
      <c r="K38" s="5">
        <f t="shared" si="0"/>
        <v>2.238671767250393</v>
      </c>
      <c r="L38" s="5">
        <f t="shared" si="1"/>
        <v>1.717739304950756</v>
      </c>
    </row>
    <row r="39" spans="1:12" ht="12.75">
      <c r="A39" s="1">
        <v>2001</v>
      </c>
      <c r="B39" s="1"/>
      <c r="C39" s="1">
        <v>24.7</v>
      </c>
      <c r="D39" s="1">
        <v>15.74</v>
      </c>
      <c r="E39" s="2">
        <v>10936.418</v>
      </c>
      <c r="F39" s="5">
        <f t="shared" si="2"/>
        <v>0.03350991918026969</v>
      </c>
      <c r="G39" s="5">
        <f t="shared" si="3"/>
        <v>-0.506</v>
      </c>
      <c r="H39" s="5">
        <f t="shared" si="4"/>
        <v>-0.032575291948371166</v>
      </c>
      <c r="I39">
        <v>35</v>
      </c>
      <c r="J39" s="5">
        <f>+LN(E39/$E$5)</f>
        <v>2.45328141130687</v>
      </c>
      <c r="K39" s="5">
        <f t="shared" si="0"/>
        <v>1.5334520054561782</v>
      </c>
      <c r="L39" s="5">
        <f t="shared" si="1"/>
        <v>1.6846216267090668</v>
      </c>
    </row>
    <row r="40" spans="1:12" ht="12.75">
      <c r="A40" s="1">
        <v>2002</v>
      </c>
      <c r="B40" s="1"/>
      <c r="C40" s="1">
        <v>27.59</v>
      </c>
      <c r="D40" s="1">
        <v>16.08</v>
      </c>
      <c r="E40" s="2">
        <v>11458.246</v>
      </c>
      <c r="F40" s="5">
        <f t="shared" si="2"/>
        <v>0.04771470878307693</v>
      </c>
      <c r="G40" s="5">
        <f t="shared" si="3"/>
        <v>0.11700404858299596</v>
      </c>
      <c r="H40" s="5">
        <f t="shared" si="4"/>
        <v>0.021601016518424165</v>
      </c>
      <c r="I40">
        <v>36</v>
      </c>
      <c r="J40" s="5">
        <f>+LN(E40/$E$5)</f>
        <v>2.4998927357022915</v>
      </c>
      <c r="K40" s="5">
        <f t="shared" si="0"/>
        <v>1.6441021500514417</v>
      </c>
      <c r="L40" s="5">
        <f t="shared" si="1"/>
        <v>1.70599264747063</v>
      </c>
    </row>
    <row r="41" spans="1:12" ht="12.75">
      <c r="A41" s="1">
        <v>2003</v>
      </c>
      <c r="B41" s="1"/>
      <c r="C41" s="1">
        <v>48.73</v>
      </c>
      <c r="D41" s="1">
        <v>17.39</v>
      </c>
      <c r="E41" s="2">
        <v>12213.73</v>
      </c>
      <c r="F41" s="5">
        <f t="shared" si="2"/>
        <v>0.06593365162521381</v>
      </c>
      <c r="G41" s="5">
        <f t="shared" si="3"/>
        <v>0.7662196447988401</v>
      </c>
      <c r="H41" s="5">
        <f t="shared" si="4"/>
        <v>0.0814676616915424</v>
      </c>
      <c r="I41">
        <v>37</v>
      </c>
      <c r="J41" s="5">
        <f>+LN(E41/$E$5)</f>
        <v>2.5637438190072483</v>
      </c>
      <c r="K41" s="5">
        <f t="shared" si="0"/>
        <v>2.2129436186776617</v>
      </c>
      <c r="L41" s="5">
        <f t="shared" si="1"/>
        <v>1.7843117120860013</v>
      </c>
    </row>
    <row r="42" spans="1:12" ht="12.75">
      <c r="A42" s="1">
        <v>2004</v>
      </c>
      <c r="B42" s="1"/>
      <c r="C42" s="1">
        <v>58.55</v>
      </c>
      <c r="D42" s="1">
        <v>19.43</v>
      </c>
      <c r="E42" s="2">
        <v>13036.637</v>
      </c>
      <c r="F42" s="5">
        <f t="shared" si="2"/>
        <v>0.06737556831533054</v>
      </c>
      <c r="G42" s="5">
        <f t="shared" si="3"/>
        <v>0.20151857172173204</v>
      </c>
      <c r="H42" s="5">
        <f t="shared" si="4"/>
        <v>0.11730879815986195</v>
      </c>
      <c r="I42">
        <v>38</v>
      </c>
      <c r="J42" s="5">
        <f>+LN(E42/$E$5)</f>
        <v>2.6289467146947874</v>
      </c>
      <c r="K42" s="5">
        <f t="shared" si="0"/>
        <v>2.396529851865973</v>
      </c>
      <c r="L42" s="5">
        <f t="shared" si="1"/>
        <v>1.8952346471091583</v>
      </c>
    </row>
    <row r="43" spans="1:12" ht="12.75">
      <c r="A43" s="1">
        <v>2005</v>
      </c>
      <c r="B43" s="1"/>
      <c r="C43" s="1">
        <v>69.93</v>
      </c>
      <c r="D43" s="1">
        <v>22.22</v>
      </c>
      <c r="E43" s="2">
        <v>13814.609</v>
      </c>
      <c r="F43" s="5">
        <f t="shared" si="2"/>
        <v>0.05967581976854919</v>
      </c>
      <c r="G43" s="5">
        <f t="shared" si="3"/>
        <v>0.19436379163108475</v>
      </c>
      <c r="H43" s="5">
        <f t="shared" si="4"/>
        <v>0.143592382913021</v>
      </c>
      <c r="I43">
        <v>39</v>
      </c>
      <c r="J43" s="5">
        <f>+LN(E43/$E$5)</f>
        <v>2.686909745636078</v>
      </c>
      <c r="K43" s="5">
        <f t="shared" si="0"/>
        <v>2.5741435035380222</v>
      </c>
      <c r="L43" s="5">
        <f t="shared" si="1"/>
        <v>2.0294091679312936</v>
      </c>
    </row>
    <row r="44" spans="1:12" ht="12.75">
      <c r="A44" s="1">
        <v>2006</v>
      </c>
      <c r="B44" s="1"/>
      <c r="C44" s="1">
        <v>81.51</v>
      </c>
      <c r="D44" s="1">
        <v>24.89</v>
      </c>
      <c r="E44" s="2">
        <v>14451.86</v>
      </c>
      <c r="F44" s="5">
        <f t="shared" si="2"/>
        <v>0.04612877570403917</v>
      </c>
      <c r="G44" s="5">
        <f t="shared" si="3"/>
        <v>0.1655941655941655</v>
      </c>
      <c r="H44" s="5">
        <f t="shared" si="4"/>
        <v>0.12016201620162015</v>
      </c>
      <c r="I44">
        <v>40</v>
      </c>
      <c r="J44" s="5">
        <f>+LN(E44/$E$5)</f>
        <v>2.732006216228846</v>
      </c>
      <c r="K44" s="5">
        <f t="shared" si="0"/>
        <v>2.727374473928613</v>
      </c>
      <c r="L44" s="5">
        <f t="shared" si="1"/>
        <v>2.1428825000993106</v>
      </c>
    </row>
    <row r="45" spans="1:12" ht="12.75">
      <c r="A45" s="1">
        <v>2007</v>
      </c>
      <c r="B45" s="1"/>
      <c r="C45" s="1">
        <v>66.17</v>
      </c>
      <c r="D45" s="1">
        <v>27.88</v>
      </c>
      <c r="E45" s="2">
        <v>14712.845</v>
      </c>
      <c r="F45" s="5">
        <f t="shared" si="2"/>
        <v>0.018058921135410966</v>
      </c>
      <c r="G45" s="5">
        <f t="shared" si="3"/>
        <v>-0.18819776714513559</v>
      </c>
      <c r="H45" s="5">
        <f t="shared" si="4"/>
        <v>0.12012856568903163</v>
      </c>
      <c r="I45">
        <v>41</v>
      </c>
      <c r="J45" s="5">
        <f>+LN(E45/$E$5)</f>
        <v>2.7499040119901035</v>
      </c>
      <c r="K45" s="5">
        <f t="shared" si="0"/>
        <v>2.518875949846215</v>
      </c>
      <c r="L45" s="5">
        <f t="shared" si="1"/>
        <v>2.2563259696121327</v>
      </c>
    </row>
    <row r="46" spans="1:12" ht="12.75">
      <c r="A46" s="1">
        <v>2008</v>
      </c>
      <c r="B46" s="1"/>
      <c r="C46" s="1">
        <v>14.88</v>
      </c>
      <c r="D46" s="1">
        <v>28.39</v>
      </c>
      <c r="E46" s="2">
        <v>14448.932</v>
      </c>
      <c r="F46" s="5">
        <f t="shared" si="2"/>
        <v>-0.017937591268038178</v>
      </c>
      <c r="G46" s="5">
        <f t="shared" si="3"/>
        <v>-0.7751246788574883</v>
      </c>
      <c r="H46" s="5">
        <f t="shared" si="4"/>
        <v>0.018292682926829285</v>
      </c>
      <c r="I46">
        <v>42</v>
      </c>
      <c r="J46" s="5">
        <f>+LN(E46/$E$5)</f>
        <v>2.731803592023252</v>
      </c>
      <c r="K46" s="5">
        <f t="shared" si="0"/>
        <v>1.0266667912271927</v>
      </c>
      <c r="L46" s="5">
        <f t="shared" si="1"/>
        <v>2.2744533542046894</v>
      </c>
    </row>
    <row r="47" spans="1:12" ht="12.75">
      <c r="A47" s="1">
        <v>2009</v>
      </c>
      <c r="B47" s="1"/>
      <c r="C47" s="1">
        <v>50.97</v>
      </c>
      <c r="D47" s="1">
        <v>22.41</v>
      </c>
      <c r="E47" s="2">
        <v>14992.052</v>
      </c>
      <c r="F47" s="5">
        <f t="shared" si="2"/>
        <v>0.03758893736921176</v>
      </c>
      <c r="G47" s="5">
        <f t="shared" si="3"/>
        <v>2.4254032258064515</v>
      </c>
      <c r="H47" s="5">
        <f t="shared" si="4"/>
        <v>-0.21063754843254667</v>
      </c>
      <c r="I47">
        <v>43</v>
      </c>
      <c r="J47" s="5">
        <f>+LN(E47/$E$5)</f>
        <v>2.7687032842374872</v>
      </c>
      <c r="K47" s="5">
        <f t="shared" si="0"/>
        <v>2.257885986174197</v>
      </c>
      <c r="L47" s="5">
        <f t="shared" si="1"/>
        <v>2.037923671532645</v>
      </c>
    </row>
    <row r="48" spans="1:12" ht="12.75">
      <c r="A48" s="1">
        <v>2010</v>
      </c>
      <c r="B48" s="1"/>
      <c r="C48" s="1">
        <v>77.35</v>
      </c>
      <c r="D48" s="1">
        <v>22.73</v>
      </c>
      <c r="E48" s="2">
        <v>15542.582</v>
      </c>
      <c r="F48" s="5">
        <f t="shared" si="2"/>
        <v>0.036721457476268204</v>
      </c>
      <c r="G48" s="5">
        <f t="shared" si="3"/>
        <v>0.5175593486364527</v>
      </c>
      <c r="H48" s="5">
        <f t="shared" si="4"/>
        <v>0.014279339580544503</v>
      </c>
      <c r="I48">
        <v>44</v>
      </c>
      <c r="J48" s="5">
        <f>+LN(E48/$E$5)</f>
        <v>2.804766573234855</v>
      </c>
      <c r="K48" s="5">
        <f t="shared" si="0"/>
        <v>2.6749893388413217</v>
      </c>
      <c r="L48" s="5">
        <f t="shared" si="1"/>
        <v>2.0521020215842616</v>
      </c>
    </row>
    <row r="49" spans="1:12" ht="12.75">
      <c r="A49" s="1">
        <v>2011</v>
      </c>
      <c r="B49" s="1"/>
      <c r="C49" s="1">
        <v>86.94</v>
      </c>
      <c r="D49" s="1">
        <v>26.42</v>
      </c>
      <c r="E49" s="2">
        <v>16197.007</v>
      </c>
      <c r="F49" s="5">
        <f t="shared" si="2"/>
        <v>0.042105294988953545</v>
      </c>
      <c r="G49" s="5">
        <f t="shared" si="3"/>
        <v>0.12398190045248869</v>
      </c>
      <c r="H49" s="5">
        <f t="shared" si="4"/>
        <v>0.16234051913770342</v>
      </c>
      <c r="I49">
        <v>45</v>
      </c>
      <c r="J49" s="5">
        <f>+LN(E49/$E$5)</f>
        <v>2.846009562313859</v>
      </c>
      <c r="K49" s="5">
        <f t="shared" si="0"/>
        <v>2.7918669873828925</v>
      </c>
      <c r="L49" s="5">
        <f t="shared" si="1"/>
        <v>2.202537682813989</v>
      </c>
    </row>
    <row r="50" spans="1:12" ht="12.75">
      <c r="A50" s="1">
        <v>2012</v>
      </c>
      <c r="B50" s="1"/>
      <c r="C50" s="1">
        <v>86.51</v>
      </c>
      <c r="D50" s="1">
        <v>31.24</v>
      </c>
      <c r="E50" s="2">
        <v>16784.851</v>
      </c>
      <c r="F50" s="5">
        <f t="shared" si="2"/>
        <v>0.036293371979156275</v>
      </c>
      <c r="G50" s="5">
        <f t="shared" si="3"/>
        <v>-0.0049459397285482876</v>
      </c>
      <c r="H50" s="5">
        <f t="shared" si="4"/>
        <v>0.18243754731264183</v>
      </c>
      <c r="I50">
        <v>46</v>
      </c>
      <c r="J50" s="5">
        <f>+LN(E50/$E$5)</f>
        <v>2.8816598436500036</v>
      </c>
      <c r="K50" s="5">
        <f t="shared" si="0"/>
        <v>2.78690877601453</v>
      </c>
      <c r="L50" s="5">
        <f t="shared" si="1"/>
        <v>2.3701157086912947</v>
      </c>
    </row>
    <row r="51" spans="1:12" ht="12.75">
      <c r="A51" s="1">
        <v>2013</v>
      </c>
      <c r="B51" s="1"/>
      <c r="C51" s="1">
        <v>100.2</v>
      </c>
      <c r="D51" s="1">
        <v>34.99</v>
      </c>
      <c r="E51" s="2">
        <v>17521.747</v>
      </c>
      <c r="F51" s="5">
        <f t="shared" si="2"/>
        <v>0.04390244512745456</v>
      </c>
      <c r="G51" s="5">
        <f t="shared" si="3"/>
        <v>0.15824760143336025</v>
      </c>
      <c r="H51" s="5">
        <f t="shared" si="4"/>
        <v>0.12003841229193357</v>
      </c>
      <c r="I51">
        <v>47</v>
      </c>
      <c r="J51" s="5">
        <f>+LN(E51/$E$5)</f>
        <v>2.9246258853798404</v>
      </c>
      <c r="K51" s="5">
        <f t="shared" si="0"/>
        <v>2.933816950473011</v>
      </c>
      <c r="L51" s="5">
        <f t="shared" si="1"/>
        <v>2.4834786900994064</v>
      </c>
    </row>
    <row r="52" spans="1:12" ht="12.75">
      <c r="A52" s="1">
        <v>2014</v>
      </c>
      <c r="B52" s="1"/>
      <c r="C52" s="1">
        <v>102.31</v>
      </c>
      <c r="D52" s="1">
        <v>39.44</v>
      </c>
      <c r="E52" s="2">
        <v>18219.297</v>
      </c>
      <c r="F52" s="5">
        <f t="shared" si="2"/>
        <v>0.03981052802554452</v>
      </c>
      <c r="G52" s="5">
        <f t="shared" si="3"/>
        <v>0.021057884231536983</v>
      </c>
      <c r="H52" s="5">
        <f t="shared" si="4"/>
        <v>0.1271791940554443</v>
      </c>
      <c r="I52">
        <v>48</v>
      </c>
      <c r="J52" s="5">
        <f>+LN(E52/$E$5)</f>
        <v>2.96366439734467</v>
      </c>
      <c r="K52" s="5">
        <f t="shared" si="0"/>
        <v>2.9546561817130956</v>
      </c>
      <c r="L52" s="5">
        <f t="shared" si="1"/>
        <v>2.6031969134542443</v>
      </c>
    </row>
    <row r="53" spans="1:12" ht="12.75">
      <c r="A53" s="1">
        <v>2015</v>
      </c>
      <c r="B53" s="1"/>
      <c r="C53" s="1">
        <v>86.52</v>
      </c>
      <c r="D53" s="1">
        <v>43.39</v>
      </c>
      <c r="E53" s="2">
        <v>18707.189</v>
      </c>
      <c r="F53" s="5">
        <f t="shared" si="2"/>
        <v>0.02677885979903616</v>
      </c>
      <c r="G53" s="5">
        <f t="shared" si="3"/>
        <v>-0.15433486462711377</v>
      </c>
      <c r="H53" s="5">
        <f t="shared" si="4"/>
        <v>0.10015212981744437</v>
      </c>
      <c r="I53">
        <v>49</v>
      </c>
      <c r="J53" s="5">
        <f>+LN(E53/$E$5)</f>
        <v>2.9900909787165615</v>
      </c>
      <c r="K53" s="5">
        <f t="shared" si="0"/>
        <v>2.787024362907105</v>
      </c>
      <c r="L53" s="5">
        <f t="shared" si="1"/>
        <v>2.698645383530069</v>
      </c>
    </row>
    <row r="54" spans="1:12" ht="12.75">
      <c r="A54" s="1">
        <v>2016</v>
      </c>
      <c r="B54" s="1"/>
      <c r="C54" s="1">
        <v>94.54</v>
      </c>
      <c r="D54" s="1">
        <v>45.7</v>
      </c>
      <c r="E54" s="2">
        <v>19485.394</v>
      </c>
      <c r="F54" s="5">
        <f t="shared" si="2"/>
        <v>0.041599248288986646</v>
      </c>
      <c r="G54" s="5">
        <f t="shared" si="3"/>
        <v>0.09269533055940826</v>
      </c>
      <c r="H54" s="5">
        <f t="shared" si="4"/>
        <v>0.05323807328877628</v>
      </c>
      <c r="I54">
        <v>50</v>
      </c>
      <c r="J54" s="5">
        <f>+LN(E54/$E$5)</f>
        <v>3.0308482494997078</v>
      </c>
      <c r="K54" s="5">
        <f t="shared" si="0"/>
        <v>2.875671787187337</v>
      </c>
      <c r="L54" s="5">
        <f t="shared" si="1"/>
        <v>2.750514681619969</v>
      </c>
    </row>
    <row r="55" spans="1:12" ht="12.75">
      <c r="A55" s="1">
        <v>2017</v>
      </c>
      <c r="B55" s="1"/>
      <c r="C55" s="1">
        <v>109.87</v>
      </c>
      <c r="D55" s="1">
        <v>48.93</v>
      </c>
      <c r="F55" s="5">
        <v>0.0432</v>
      </c>
      <c r="G55" s="5">
        <f t="shared" si="3"/>
        <v>0.16215358578379524</v>
      </c>
      <c r="H55" s="5">
        <f t="shared" si="4"/>
        <v>0.07067833698030634</v>
      </c>
      <c r="I55">
        <v>51</v>
      </c>
      <c r="J55" s="5"/>
      <c r="K55" s="5">
        <f t="shared" si="0"/>
        <v>3.0259466105350366</v>
      </c>
      <c r="L55" s="5">
        <f t="shared" si="1"/>
        <v>2.818807089020842</v>
      </c>
    </row>
    <row r="57" spans="5:12" ht="12.75">
      <c r="E57" s="4" t="s">
        <v>3</v>
      </c>
      <c r="F57" s="6">
        <f>+AVERAGE(F6:F55)</f>
        <v>0.06380336323178482</v>
      </c>
      <c r="G57" s="6">
        <f>+AVERAGE(G6:G55)</f>
        <v>0.11941237880336007</v>
      </c>
      <c r="H57" s="6">
        <f>+AVERAGE(H6:H55)</f>
        <v>0.05999492937672295</v>
      </c>
      <c r="J57" s="6">
        <f>EXP(LINEST(J5:J54,I5:I54,TRUE,TRUE))-1</f>
        <v>0.06375774782422217</v>
      </c>
      <c r="K57" s="6">
        <f>EXP(LINEST(K5:K55,I5:I55,TRUE,TRUE))-1</f>
        <v>0.06077113526603273</v>
      </c>
      <c r="L57" s="6">
        <f>EXP(LINEST(L5:L55,I5:I55,TRUE,TRUE))-1</f>
        <v>0.05677482696436198</v>
      </c>
    </row>
    <row r="58" spans="5:8" ht="12.75">
      <c r="E58" t="s">
        <v>4</v>
      </c>
      <c r="F58" s="6">
        <f>MEDIAN(F6:F55)</f>
        <v>0.059246030435175734</v>
      </c>
      <c r="G58" s="6">
        <f>MEDIAN(G6:G55)</f>
        <v>0.10988613799950353</v>
      </c>
      <c r="H58" s="6">
        <f>MEDIAN(H6:H55)</f>
        <v>0.058623867562262566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Joseph L. Rotman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Booth</dc:creator>
  <cp:keywords/>
  <dc:description/>
  <cp:lastModifiedBy>Administrator</cp:lastModifiedBy>
  <dcterms:created xsi:type="dcterms:W3CDTF">2017-04-05T23:09:25Z</dcterms:created>
  <dcterms:modified xsi:type="dcterms:W3CDTF">2018-10-16T14:14:48Z</dcterms:modified>
  <cp:category/>
  <cp:version/>
  <cp:contentType/>
  <cp:contentStatus/>
</cp:coreProperties>
</file>